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7331E3F242245F48096429119572C77" descr="4-1-A区办公楼1楼前厅漏水2处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" name="ID_51C2B299F4524014994BBB77821C9382" descr="光华1"/>
        <xdr:cNvPicPr/>
      </xdr:nvPicPr>
      <xdr:blipFill>
        <a:blip r:embed="rId2"/>
        <a:stretch>
          <a:fillRect/>
        </a:stretch>
      </xdr:blipFill>
      <xdr:spPr>
        <a:xfrm>
          <a:off x="0" y="0"/>
          <a:ext cx="7541895" cy="10058400"/>
        </a:xfrm>
        <a:prstGeom prst="rect">
          <a:avLst/>
        </a:prstGeom>
      </xdr:spPr>
    </xdr:pic>
  </etc:cellImage>
  <etc:cellImage>
    <xdr:pic>
      <xdr:nvPicPr>
        <xdr:cNvPr id="8" name="ID_9AB3A096063F4591B18A0E9C90AEF6BE" descr="4-光华A区办公楼4楼会议室漏水"/>
        <xdr:cNvPicPr/>
      </xdr:nvPicPr>
      <xdr:blipFill>
        <a:blip r:embed="rId3"/>
        <a:stretch>
          <a:fillRect/>
        </a:stretch>
      </xdr:blipFill>
      <xdr:spPr>
        <a:xfrm>
          <a:off x="0" y="0"/>
          <a:ext cx="5048250" cy="7724775"/>
        </a:xfrm>
        <a:prstGeom prst="rect">
          <a:avLst/>
        </a:prstGeom>
      </xdr:spPr>
    </xdr:pic>
  </etc:cellImage>
  <etc:cellImage>
    <xdr:pic>
      <xdr:nvPicPr>
        <xdr:cNvPr id="9" name="ID_F16EFD764CCB41758A88216AB563A2A2" descr="4-A区A1臻越公司厂房3处漏水"/>
        <xdr:cNvPicPr/>
      </xdr:nvPicPr>
      <xdr:blipFill>
        <a:blip r:embed="rId4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0" name="ID_F3CA9BAA03CB491DABB2441DF78B319B" descr="4-3-非夕A2顶棚"/>
        <xdr:cNvPicPr/>
      </xdr:nvPicPr>
      <xdr:blipFill>
        <a:blip r:embed="rId5"/>
        <a:stretch>
          <a:fillRect/>
        </a:stretch>
      </xdr:blipFill>
      <xdr:spPr>
        <a:xfrm>
          <a:off x="0" y="0"/>
          <a:ext cx="4641850" cy="10058400"/>
        </a:xfrm>
        <a:prstGeom prst="rect">
          <a:avLst/>
        </a:prstGeom>
      </xdr:spPr>
    </xdr:pic>
  </etc:cellImage>
  <etc:cellImage>
    <xdr:pic>
      <xdr:nvPicPr>
        <xdr:cNvPr id="11" name="ID_F729B68636BD44BDB38FD51D11ACB64C" descr="4-3-1-非夕A11二楼厂房新增漏水1处"/>
        <xdr:cNvPicPr/>
      </xdr:nvPicPr>
      <xdr:blipFill>
        <a:blip r:embed="rId6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12" name="ID_C11752682D01402EA8E13531C2BDCADD" descr="4-4-汇博-犀灵A2厂房顶棚1"/>
        <xdr:cNvPicPr/>
      </xdr:nvPicPr>
      <xdr:blipFill>
        <a:blip r:embed="rId7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3" name="ID_04E5BDEE625C43F889E63B182D2A5FFC" descr="4-A区A宏晟公司厂房漏水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21" name="ID_3CCE404EF7494129A30ED875045C05A5" descr="4-5-洋光A8二楼楼顶"/>
        <xdr:cNvPicPr/>
      </xdr:nvPicPr>
      <xdr:blipFill>
        <a:blip r:embed="rId9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4" name="ID_A52C2FA9A26F4214B978288B4ECD8373" descr="4-B区办公楼6楼罗庚顶部漏水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7" name="ID_E9A6EA1D4C99436587612AA00F2515E8" descr="4-A区先拓三维4楼办公室漏水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23" name="ID_758B741087AE4B6E86164B7E13A502D3" descr="4-7-大捷5楼新增漏水点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22" name="ID_4D382D05E3C448D39E7158FB176815EE" descr="4-6-A区综合楼6楼顶部漏水"/>
        <xdr:cNvPicPr/>
      </xdr:nvPicPr>
      <xdr:blipFill>
        <a:blip r:embed="rId1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25" name="ID_FEE80BD2587B42C5B1773808B0FC2F50" descr="4-8-1-罗庚新增4处"/>
        <xdr:cNvPicPr/>
      </xdr:nvPicPr>
      <xdr:blipFill>
        <a:blip r:embed="rId14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26" name="ID_5162A7C87B5E4CF8B795545B5ED0B5C9" descr="4-8-4-罗庚新增4处"/>
        <xdr:cNvPicPr/>
      </xdr:nvPicPr>
      <xdr:blipFill>
        <a:blip r:embed="rId1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<sst xmlns="http://schemas.openxmlformats.org/spreadsheetml/2006/main" count="87" uniqueCount="67">
  <si>
    <t>机器人集创中心三期防水补漏修缮项目统一报价单</t>
  </si>
  <si>
    <r>
      <t xml:space="preserve">说明：
1、本报价单为智库城A、B座防水补漏修缮项目统一报价单，报价文件可采取送达指定地点或邮寄方式。参与报价单位需在 9 月 5 日下午17:30之前将本报价单原件（盖章）、营业执照复印件（盖章）等相关资质证明文件报价文件密封交付/邮寄至佛山市南海区佛高智库中心A1座409室，联系人及联系方式：徐先生，13106707363。
※2、本项目最高限价 </t>
    </r>
    <r>
      <rPr>
        <b/>
        <u/>
        <sz val="12"/>
        <color theme="1"/>
        <rFont val="宋体"/>
        <charset val="134"/>
      </rPr>
      <t xml:space="preserve"> 10 </t>
    </r>
    <r>
      <rPr>
        <b/>
        <sz val="12"/>
        <color theme="1"/>
        <rFont val="宋体"/>
        <charset val="134"/>
      </rPr>
      <t xml:space="preserve"> 万元，超过限价则报价视为无效。</t>
    </r>
  </si>
  <si>
    <t>企业</t>
  </si>
  <si>
    <t>位置</t>
  </si>
  <si>
    <t>问题</t>
  </si>
  <si>
    <t>图片</t>
  </si>
  <si>
    <t>施工方案</t>
  </si>
  <si>
    <t>单位</t>
  </si>
  <si>
    <t>数量</t>
  </si>
  <si>
    <t>单价</t>
  </si>
  <si>
    <t>总价</t>
  </si>
  <si>
    <t>A区办公楼1楼门厅</t>
  </si>
  <si>
    <t>新增漏水点2处。</t>
  </si>
  <si>
    <t>铲除原有的防水层，整体打磨，一布三涂外露型防水材料，割除老化的玻璃胶，重新打玻璃胶</t>
  </si>
  <si>
    <t>项</t>
  </si>
  <si>
    <t>光华</t>
  </si>
  <si>
    <t>A区办公楼4楼会议室</t>
  </si>
  <si>
    <t>1、新增漏水点1处；</t>
  </si>
  <si>
    <t>外吊蜘蛛人，割除老化的玻璃胶，重新打玻璃胶，裂缝修补，涂刷外墙透明胶</t>
  </si>
  <si>
    <t>A8二楼厂房</t>
  </si>
  <si>
    <t>2、新增漏水点15处；</t>
  </si>
  <si>
    <t>安装止水针头，裂缝注浆防水</t>
  </si>
  <si>
    <t>处</t>
  </si>
  <si>
    <t>臻越</t>
  </si>
  <si>
    <t>A1车间</t>
  </si>
  <si>
    <t>新增厂房百叶窗</t>
  </si>
  <si>
    <t>租赁吊机，用铝塑板封堵百叶窗</t>
  </si>
  <si>
    <t>扇</t>
  </si>
  <si>
    <t>顶棚等4处漏水点</t>
  </si>
  <si>
    <t>瓦缝一布三涂刷防水材料，螺丝钉打胶</t>
  </si>
  <si>
    <t>汇博/犀灵</t>
  </si>
  <si>
    <t>A2汇博/犀灵</t>
  </si>
  <si>
    <t>新增厂房2处漏水点</t>
  </si>
  <si>
    <t>非夕</t>
  </si>
  <si>
    <t>A11办公楼2楼厂房</t>
  </si>
  <si>
    <t>1、新增漏水点1处</t>
  </si>
  <si>
    <t>围蔽施工区域，搭设脚手架，裂缝注浆防水</t>
  </si>
  <si>
    <t>A3厂房顶棚</t>
  </si>
  <si>
    <t>2、新增顶棚漏水5处</t>
  </si>
  <si>
    <t>宏晟</t>
  </si>
  <si>
    <t>A8厂房</t>
  </si>
  <si>
    <t>新增厂房伸缩缝漏水点1处。</t>
  </si>
  <si>
    <t>移开绿化，挖开泥巴至基层，封堵伸缩缝，增加排水，恢复绿化</t>
  </si>
  <si>
    <t>洋光</t>
  </si>
  <si>
    <t>A8二楼洋光公司门口楼梯</t>
  </si>
  <si>
    <t>新增顶部漏水2处</t>
  </si>
  <si>
    <t>楼顶挖开伸缩缝，涂刷防水材料，水泥砂浆恢复原貌，垃圾打包清运</t>
  </si>
  <si>
    <t>先拓三维</t>
  </si>
  <si>
    <t>A区老板办公室</t>
  </si>
  <si>
    <t>新增漏水点1处。</t>
  </si>
  <si>
    <t>搭设脚手架，裂缝注浆防水</t>
  </si>
  <si>
    <t>//</t>
  </si>
  <si>
    <t>A区综合楼6楼和3.5楼</t>
  </si>
  <si>
    <t>新增楼顶漏水点2处</t>
  </si>
  <si>
    <t>外吊蜘蛛人，割除老化的玻璃胶，重新打玻璃胶，裂缝修补，涂刷外墙透明胶，顶板裂缝注浆防水，室内扇灰恢复原貌</t>
  </si>
  <si>
    <t>///</t>
  </si>
  <si>
    <t>A区宿舍楼3楼/6楼</t>
  </si>
  <si>
    <t>大捷/荟慈</t>
  </si>
  <si>
    <t>B区办公楼5楼最里面办公室</t>
  </si>
  <si>
    <t>罗庚</t>
  </si>
  <si>
    <t>B区办公楼6楼4个办公室</t>
  </si>
  <si>
    <t xml:space="preserve">1、新增漏水点9处：人事行政办公室1处、技术2处、营销1处、综合办2处、董事长室3处；
</t>
  </si>
  <si>
    <t>外吊蜘蛛人，割除老化的玻璃胶，重新打玻璃胶，裂缝修补，涂刷外墙透明胶，顶板裂缝注浆防水</t>
  </si>
  <si>
    <t>B区办公楼6楼</t>
  </si>
  <si>
    <t>2、走廊5个窗户漏水严重。</t>
  </si>
  <si>
    <t>修复门窗五金件</t>
  </si>
  <si>
    <t>要求：
1、本报价需含税费、运输费、安装费及不可预见费等完成本采购内容所需的一切费用；
2、完工期：本项目限制工期为 30 天；
3、施工地点：集创中心A、B区
4、付款方式：按照合同完工验收后一次性付款95%，剩余5%质保金待 3 年期满且验收合格后返还。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</si>
</sst>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20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1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jpe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pn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145" zoomScaleNormal="145" topLeftCell="A17" workbookViewId="0">
      <selection activeCell="A20" sqref="A20:J20"/>
    </sheetView>
  </sheetViews>
  <sheetFormatPr defaultColWidth="9" defaultRowHeight="13.5"/>
  <cols>
    <col min="1" max="1" width="5.4" customWidth="1"/>
    <col min="2" max="2" width="8.93333333333333" customWidth="1"/>
    <col min="3" max="3" width="13.3333333333333" customWidth="1"/>
    <col min="4" max="4" width="18.9333333333333" style="1" customWidth="1"/>
    <col min="5" max="5" width="21.7166666666667" customWidth="1"/>
    <col min="6" max="6" width="20.8666666666667" style="2" customWidth="1"/>
    <col min="7" max="7" width="8.2" customWidth="1"/>
    <col min="8" max="8" width="7.73333333333333" style="3" customWidth="1"/>
    <col min="9" max="9" width="10.0666666666667" style="4" customWidth="1"/>
    <col min="10" max="10" width="14.0666666666667" customWidth="1"/>
  </cols>
  <sheetData>
    <row r="1" ht="20.25" spans="1:10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</row>
    <row r="2" ht="92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41"/>
    </row>
    <row r="3" ht="18.75" spans="1:10">
      <c r="A3" s="10"/>
      <c r="B3" s="11" t="s">
        <v>2</v>
      </c>
      <c r="C3" s="11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4" t="s">
        <v>8</v>
      </c>
      <c r="I3" s="42" t="s">
        <v>9</v>
      </c>
      <c r="J3" s="14" t="s">
        <v>10</v>
      </c>
    </row>
    <row r="4" ht="97" customHeight="1" spans="1:10">
      <c r="A4" s="15">
        <v>1</v>
      </c>
      <c r="B4" s="15"/>
      <c r="C4" s="15" t="s">
        <v>11</v>
      </c>
      <c r="D4" s="15" t="s">
        <v>12</v>
      </c>
      <c r="E4" s="16" t="str">
        <f>_xlfn.DISPIMG("ID_97331E3F242245F48096429119572C77",1)</f>
        <v>=DISPIMG("ID_97331E3F242245F48096429119572C77",1)</v>
      </c>
      <c r="F4" s="17" t="s">
        <v>13</v>
      </c>
      <c r="G4" s="18" t="s">
        <v>14</v>
      </c>
      <c r="H4" s="19">
        <v>1</v>
      </c>
      <c r="I4" s="43"/>
      <c r="J4" s="19"/>
    </row>
    <row r="5" ht="97" customHeight="1" spans="1:10">
      <c r="A5" s="15">
        <v>2</v>
      </c>
      <c r="B5" s="20" t="s">
        <v>15</v>
      </c>
      <c r="C5" s="15" t="s">
        <v>16</v>
      </c>
      <c r="D5" s="15" t="s">
        <v>17</v>
      </c>
      <c r="E5" s="16" t="str">
        <f>_xlfn.DISPIMG("ID_9AB3A096063F4591B18A0E9C90AEF6BE",1)</f>
        <v>=DISPIMG("ID_9AB3A096063F4591B18A0E9C90AEF6BE",1)</v>
      </c>
      <c r="F5" s="17" t="s">
        <v>18</v>
      </c>
      <c r="G5" s="18" t="s">
        <v>14</v>
      </c>
      <c r="H5" s="19">
        <v>1</v>
      </c>
      <c r="I5" s="43"/>
      <c r="J5" s="19"/>
    </row>
    <row r="6" ht="97" customHeight="1" spans="1:10">
      <c r="A6" s="15"/>
      <c r="B6" s="20"/>
      <c r="C6" s="15" t="s">
        <v>19</v>
      </c>
      <c r="D6" s="15" t="s">
        <v>20</v>
      </c>
      <c r="E6" s="16" t="str">
        <f>_xlfn.DISPIMG("ID_51C2B299F4524014994BBB77821C9382",1)</f>
        <v>=DISPIMG("ID_51C2B299F4524014994BBB77821C9382",1)</v>
      </c>
      <c r="F6" s="17" t="s">
        <v>21</v>
      </c>
      <c r="G6" s="18" t="s">
        <v>22</v>
      </c>
      <c r="H6" s="19">
        <v>15</v>
      </c>
      <c r="I6" s="43"/>
      <c r="J6" s="19"/>
    </row>
    <row r="7" ht="97" customHeight="1" spans="1:10">
      <c r="A7" s="15">
        <v>3</v>
      </c>
      <c r="B7" s="15" t="s">
        <v>23</v>
      </c>
      <c r="C7" s="15" t="s">
        <v>24</v>
      </c>
      <c r="D7" s="20" t="s">
        <v>25</v>
      </c>
      <c r="E7" s="21" t="str">
        <f>_xlfn.DISPIMG("ID_F16EFD764CCB41758A88216AB563A2A2",1)</f>
        <v>=DISPIMG("ID_F16EFD764CCB41758A88216AB563A2A2",1)</v>
      </c>
      <c r="F7" s="17" t="s">
        <v>26</v>
      </c>
      <c r="G7" s="18" t="s">
        <v>27</v>
      </c>
      <c r="H7" s="19">
        <v>11</v>
      </c>
      <c r="I7" s="43"/>
      <c r="J7" s="19"/>
    </row>
    <row r="8" ht="97" customHeight="1" spans="1:10">
      <c r="A8" s="15"/>
      <c r="B8" s="15"/>
      <c r="C8" s="20" t="s">
        <v>24</v>
      </c>
      <c r="D8" s="20" t="s">
        <v>28</v>
      </c>
      <c r="E8" s="22"/>
      <c r="F8" s="17" t="s">
        <v>29</v>
      </c>
      <c r="G8" s="18" t="s">
        <v>22</v>
      </c>
      <c r="H8" s="19">
        <v>4</v>
      </c>
      <c r="I8" s="43"/>
      <c r="J8" s="19"/>
    </row>
    <row r="9" ht="97" customHeight="1" spans="1:10">
      <c r="A9" s="15">
        <v>4</v>
      </c>
      <c r="B9" s="15" t="s">
        <v>30</v>
      </c>
      <c r="C9" s="15" t="s">
        <v>31</v>
      </c>
      <c r="D9" s="20" t="s">
        <v>32</v>
      </c>
      <c r="E9" s="16" t="str">
        <f>_xlfn.DISPIMG("ID_C11752682D01402EA8E13531C2BDCADD",1)</f>
        <v>=DISPIMG("ID_C11752682D01402EA8E13531C2BDCADD",1)</v>
      </c>
      <c r="F9" s="17" t="s">
        <v>29</v>
      </c>
      <c r="G9" s="18" t="s">
        <v>22</v>
      </c>
      <c r="H9" s="19">
        <v>2</v>
      </c>
      <c r="I9" s="43"/>
      <c r="J9" s="19"/>
    </row>
    <row r="10" ht="97" customHeight="1" spans="1:10">
      <c r="A10" s="23">
        <v>5</v>
      </c>
      <c r="B10" s="20" t="s">
        <v>33</v>
      </c>
      <c r="C10" s="15" t="s">
        <v>34</v>
      </c>
      <c r="D10" s="20" t="s">
        <v>35</v>
      </c>
      <c r="E10" s="16" t="str">
        <f>_xlfn.DISPIMG("ID_F729B68636BD44BDB38FD51D11ACB64C",1)</f>
        <v>=DISPIMG("ID_F729B68636BD44BDB38FD51D11ACB64C",1)</v>
      </c>
      <c r="F10" s="17" t="s">
        <v>36</v>
      </c>
      <c r="G10" s="18" t="s">
        <v>22</v>
      </c>
      <c r="H10" s="19">
        <v>1</v>
      </c>
      <c r="I10" s="43"/>
      <c r="J10" s="19"/>
    </row>
    <row r="11" ht="86" customHeight="1" spans="1:10">
      <c r="A11" s="24"/>
      <c r="B11" s="20"/>
      <c r="C11" s="15" t="s">
        <v>37</v>
      </c>
      <c r="D11" s="15" t="s">
        <v>38</v>
      </c>
      <c r="E11" s="16" t="str">
        <f>_xlfn.DISPIMG("ID_F3CA9BAA03CB491DABB2441DF78B319B",1)</f>
        <v>=DISPIMG("ID_F3CA9BAA03CB491DABB2441DF78B319B",1)</v>
      </c>
      <c r="F11" s="17" t="s">
        <v>29</v>
      </c>
      <c r="G11" s="18" t="s">
        <v>22</v>
      </c>
      <c r="H11" s="19">
        <v>5</v>
      </c>
      <c r="I11" s="43"/>
      <c r="J11" s="19"/>
    </row>
    <row r="12" ht="95" customHeight="1" spans="1:10">
      <c r="A12" s="15">
        <v>6</v>
      </c>
      <c r="B12" s="25" t="s">
        <v>39</v>
      </c>
      <c r="C12" s="26" t="s">
        <v>40</v>
      </c>
      <c r="D12" s="26" t="s">
        <v>41</v>
      </c>
      <c r="E12" s="16" t="str">
        <f>_xlfn.DISPIMG("ID_04E5BDEE625C43F889E63B182D2A5FFC",1)</f>
        <v>=DISPIMG("ID_04E5BDEE625C43F889E63B182D2A5FFC",1)</v>
      </c>
      <c r="F12" s="17" t="s">
        <v>42</v>
      </c>
      <c r="G12" s="18" t="s">
        <v>22</v>
      </c>
      <c r="H12" s="19">
        <v>1</v>
      </c>
      <c r="I12" s="43"/>
      <c r="J12" s="19"/>
    </row>
    <row r="13" ht="95" customHeight="1" spans="1:10">
      <c r="A13" s="15">
        <v>7</v>
      </c>
      <c r="B13" s="25" t="s">
        <v>43</v>
      </c>
      <c r="C13" s="26" t="s">
        <v>44</v>
      </c>
      <c r="D13" s="26" t="s">
        <v>45</v>
      </c>
      <c r="E13" s="16" t="str">
        <f>_xlfn.DISPIMG("ID_3CCE404EF7494129A30ED875045C05A5",1)</f>
        <v>=DISPIMG("ID_3CCE404EF7494129A30ED875045C05A5",1)</v>
      </c>
      <c r="F13" s="17" t="s">
        <v>46</v>
      </c>
      <c r="G13" s="18" t="s">
        <v>22</v>
      </c>
      <c r="H13" s="19">
        <v>2</v>
      </c>
      <c r="I13" s="43"/>
      <c r="J13" s="19"/>
    </row>
    <row r="14" ht="95" customHeight="1" spans="1:10">
      <c r="A14" s="15"/>
      <c r="B14" s="25" t="s">
        <v>47</v>
      </c>
      <c r="C14" s="26" t="s">
        <v>48</v>
      </c>
      <c r="D14" s="26" t="s">
        <v>49</v>
      </c>
      <c r="E14" s="16" t="str">
        <f>_xlfn.DISPIMG("ID_E9A6EA1D4C99436587612AA00F2515E8",1)</f>
        <v>=DISPIMG("ID_E9A6EA1D4C99436587612AA00F2515E8",1)</v>
      </c>
      <c r="F14" s="17" t="s">
        <v>50</v>
      </c>
      <c r="G14" s="18" t="s">
        <v>22</v>
      </c>
      <c r="H14" s="19">
        <v>1</v>
      </c>
      <c r="I14" s="43"/>
      <c r="J14" s="19"/>
    </row>
    <row r="15" ht="95" customHeight="1" spans="1:10">
      <c r="A15" s="15">
        <v>8</v>
      </c>
      <c r="B15" s="15" t="s">
        <v>51</v>
      </c>
      <c r="C15" s="27" t="s">
        <v>52</v>
      </c>
      <c r="D15" s="28" t="s">
        <v>53</v>
      </c>
      <c r="E15" s="16" t="str">
        <f>_xlfn.DISPIMG("ID_A52C2FA9A26F4214B978288B4ECD8373",1)</f>
        <v>=DISPIMG("ID_A52C2FA9A26F4214B978288B4ECD8373",1)</v>
      </c>
      <c r="F15" s="17" t="s">
        <v>54</v>
      </c>
      <c r="G15" s="18" t="s">
        <v>22</v>
      </c>
      <c r="H15" s="19">
        <v>2</v>
      </c>
      <c r="I15" s="43"/>
      <c r="J15" s="19"/>
    </row>
    <row r="16" ht="98.2" spans="1:10">
      <c r="A16" s="15">
        <v>9</v>
      </c>
      <c r="B16" s="15" t="s">
        <v>55</v>
      </c>
      <c r="C16" s="27" t="s">
        <v>56</v>
      </c>
      <c r="D16" s="29" t="s">
        <v>45</v>
      </c>
      <c r="E16" s="16" t="str">
        <f>_xlfn.DISPIMG("ID_4D382D05E3C448D39E7158FB176815EE",1)</f>
        <v>=DISPIMG("ID_4D382D05E3C448D39E7158FB176815EE",1)</v>
      </c>
      <c r="F16" s="17" t="s">
        <v>46</v>
      </c>
      <c r="G16" s="18" t="s">
        <v>22</v>
      </c>
      <c r="H16" s="19">
        <v>2</v>
      </c>
      <c r="I16" s="43"/>
      <c r="J16" s="19"/>
    </row>
    <row r="17" ht="98.2" spans="1:10">
      <c r="A17" s="15">
        <v>10</v>
      </c>
      <c r="B17" s="30" t="s">
        <v>57</v>
      </c>
      <c r="C17" s="31" t="s">
        <v>58</v>
      </c>
      <c r="D17" s="32" t="s">
        <v>45</v>
      </c>
      <c r="E17" s="16" t="str">
        <f>_xlfn.DISPIMG("ID_758B741087AE4B6E86164B7E13A502D3",1)</f>
        <v>=DISPIMG("ID_758B741087AE4B6E86164B7E13A502D3",1)</v>
      </c>
      <c r="F17" s="17" t="s">
        <v>36</v>
      </c>
      <c r="G17" s="18" t="s">
        <v>22</v>
      </c>
      <c r="H17" s="19">
        <v>2</v>
      </c>
      <c r="I17" s="43"/>
      <c r="J17" s="19"/>
    </row>
    <row r="18" ht="98.2" spans="1:10">
      <c r="A18" s="15"/>
      <c r="B18" s="33" t="s">
        <v>59</v>
      </c>
      <c r="C18" s="34" t="s">
        <v>60</v>
      </c>
      <c r="D18" s="35" t="s">
        <v>61</v>
      </c>
      <c r="E18" s="16" t="str">
        <f>_xlfn.DISPIMG("ID_FEE80BD2587B42C5B1773808B0FC2F50",1)</f>
        <v>=DISPIMG("ID_FEE80BD2587B42C5B1773808B0FC2F50",1)</v>
      </c>
      <c r="F18" s="17" t="s">
        <v>62</v>
      </c>
      <c r="G18" s="18" t="s">
        <v>22</v>
      </c>
      <c r="H18" s="19">
        <v>9</v>
      </c>
      <c r="I18" s="43"/>
      <c r="J18" s="19"/>
    </row>
    <row r="19" ht="93" customHeight="1" spans="1:10">
      <c r="A19" s="15">
        <v>11</v>
      </c>
      <c r="B19" s="36"/>
      <c r="C19" s="37" t="s">
        <v>63</v>
      </c>
      <c r="D19" s="27" t="s">
        <v>64</v>
      </c>
      <c r="E19" s="38" t="str">
        <f>_xlfn.DISPIMG("ID_5162A7C87B5E4CF8B795545B5ED0B5C9",1)</f>
        <v>=DISPIMG("ID_5162A7C87B5E4CF8B795545B5ED0B5C9",1)</v>
      </c>
      <c r="F19" s="17" t="s">
        <v>65</v>
      </c>
      <c r="G19" s="18" t="s">
        <v>27</v>
      </c>
      <c r="H19" s="19">
        <v>5</v>
      </c>
      <c r="I19" s="43"/>
      <c r="J19" s="19"/>
    </row>
    <row r="20" ht="77" customHeight="1" spans="1:10">
      <c r="A20" s="39" t="s">
        <v>66</v>
      </c>
      <c r="B20" s="40"/>
      <c r="C20" s="40"/>
      <c r="D20" s="40"/>
      <c r="E20" s="40"/>
      <c r="F20" s="40"/>
      <c r="G20" s="40"/>
      <c r="H20" s="40"/>
      <c r="I20" s="40"/>
      <c r="J20" s="44"/>
    </row>
  </sheetData>
  <mergeCells count="13">
    <mergeCell ref="A1:J1"/>
    <mergeCell ref="A2:J2"/>
    <mergeCell ref="A20:J20"/>
    <mergeCell ref="A5:A6"/>
    <mergeCell ref="A7:A8"/>
    <mergeCell ref="A10:A11"/>
    <mergeCell ref="A13:A14"/>
    <mergeCell ref="A17:A18"/>
    <mergeCell ref="B5:B6"/>
    <mergeCell ref="B7:B8"/>
    <mergeCell ref="B10:B11"/>
    <mergeCell ref="B18:B19"/>
    <mergeCell ref="E7:E8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余文静</dc:creator>
  <cp:lastModifiedBy>徐晓旭</cp:lastModifiedBy>
  <dcterms:created xsi:type="dcterms:W3CDTF">2025-06-23T09:00:00Z</dcterms:created>
  <dcterms:modified xsi:type="dcterms:W3CDTF">2025-08-26T06:53:22Z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6A71E4E35D3A496B8C0F4B4F47EF7DAD_13</vt:lpwstr>
  </property>
  <property fmtid="{D5CDD505-2E9C-101B-9397-08002B2CF9AE}" pid="3" name="KSOProductBuildVer">
    <vt:lpwstr>2052-12.1.0.22529</vt:lpwstr>
  </property>
</Properties>
</file>